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preetpatel9/Library/Mobile Documents/iCloud~md~obsidian/Documents/Obsidian Vault/Existing Docs Business Folder/Consulting/Peptide DT-Physician/Website/Website files/"/>
    </mc:Choice>
  </mc:AlternateContent>
  <xr:revisionPtr revIDLastSave="0" documentId="13_ncr:1_{292C64B6-333A-0743-812E-F07A0792B673}" xr6:coauthVersionLast="47" xr6:coauthVersionMax="47" xr10:uidLastSave="{00000000-0000-0000-0000-000000000000}"/>
  <bookViews>
    <workbookView xWindow="0" yWindow="760" windowWidth="34560" windowHeight="20460" xr2:uid="{00000000-000D-0000-FFFF-FFFF00000000}"/>
  </bookViews>
  <sheets>
    <sheet name="30k Burn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D7" i="1"/>
  <c r="F14" i="1"/>
  <c r="F15" i="1"/>
  <c r="F13" i="1"/>
  <c r="E8" i="1"/>
  <c r="H8" i="1" s="1"/>
  <c r="E9" i="1"/>
  <c r="H9" i="1" s="1"/>
  <c r="E7" i="1"/>
  <c r="H7" i="1" s="1"/>
  <c r="H19" i="1"/>
  <c r="G8" i="1"/>
  <c r="G9" i="1"/>
  <c r="G7" i="1"/>
  <c r="D8" i="1"/>
  <c r="D9" i="1"/>
  <c r="E15" i="1" l="1"/>
  <c r="H18" i="1"/>
  <c r="E14" i="1"/>
  <c r="E13" i="1"/>
  <c r="B20" i="1" l="1"/>
</calcChain>
</file>

<file path=xl/sharedStrings.xml><?xml version="1.0" encoding="utf-8"?>
<sst xmlns="http://schemas.openxmlformats.org/spreadsheetml/2006/main" count="35" uniqueCount="31">
  <si>
    <t>Inventory burn-down (How long will $30,000 last?)</t>
  </si>
  <si>
    <t>Compound</t>
  </si>
  <si>
    <t>Semaglutide</t>
  </si>
  <si>
    <t>Tirzepatide</t>
  </si>
  <si>
    <t>Retatrutide</t>
  </si>
  <si>
    <t>Months to burn through order = Order ÷ Total monthly burn</t>
  </si>
  <si>
    <t>Total Cost to You</t>
  </si>
  <si>
    <t xml:space="preserve">Total Revenue per $30,000 Lot </t>
  </si>
  <si>
    <t xml:space="preserve">Total Profit per $30,000 Lot </t>
  </si>
  <si>
    <t>Cost per MG ($) To You</t>
  </si>
  <si>
    <t>EDIT THE CELLS ABOVE</t>
  </si>
  <si>
    <t>Over 12 = Speak to Rep. 6-12 = OK, good to order! Less then 6 = Ideal</t>
  </si>
  <si>
    <t>MAJESTIC R&amp;D</t>
  </si>
  <si>
    <t>Practitioner Peptide Program • USA-Manufactured Compounds • Third-Party COA Verified</t>
  </si>
  <si>
    <t>ALL PEPTIDES ARE LYOPHILIZED</t>
  </si>
  <si>
    <t>Doctor will Receive _MG/Vial</t>
  </si>
  <si>
    <t>GLP-1</t>
  </si>
  <si>
    <t>GLP-2</t>
  </si>
  <si>
    <t>GLP-3</t>
  </si>
  <si>
    <t>Vials of Peptide in $30,000 package</t>
  </si>
  <si>
    <t>Vials/Month</t>
  </si>
  <si>
    <t>Monthly Revenue</t>
  </si>
  <si>
    <t>Averages</t>
  </si>
  <si>
    <t>Average MG per client per month</t>
  </si>
  <si>
    <t>Profit per Client/Month</t>
  </si>
  <si>
    <t xml:space="preserve">Monthly Profit </t>
  </si>
  <si>
    <t>Clients/month</t>
  </si>
  <si>
    <t>Input desired Cost/Mg to Client</t>
  </si>
  <si>
    <t>Average Cost per month For Client</t>
  </si>
  <si>
    <t>Profit per Client per Month</t>
  </si>
  <si>
    <t>Pricing Per _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</si>
</sst>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#,##0.0_);\(#,##0.0\)"/>
  </numFmts>
  <fonts count="1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name val="Calibri"/>
      <family val="2"/>
    </font>
    <font>
      <b/>
      <sz val="11"/>
      <color rgb="FF0000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28"/>
      <color rgb="FF1E3A5F"/>
      <name val="Calibri"/>
      <family val="2"/>
    </font>
    <font>
      <sz val="14"/>
      <color rgb="FF2C5F6F"/>
      <name val="Calibri"/>
      <family val="2"/>
    </font>
    <font>
      <i/>
      <sz val="11"/>
      <color rgb="FF666666"/>
      <name val="Calibri"/>
      <family val="2"/>
    </font>
    <font>
      <b/>
      <sz val="12"/>
      <color theme="1"/>
      <name val="Arial Nova"/>
    </font>
    <font>
      <sz val="12"/>
      <color theme="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rgb="FF2F5597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1" fontId="8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2" fillId="3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4" fontId="13" fillId="0" borderId="4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37" fontId="13" fillId="0" borderId="4" xfId="0" applyNumberFormat="1" applyFont="1" applyBorder="1" applyAlignment="1">
      <alignment horizontal="center" vertical="center"/>
    </xf>
    <xf numFmtId="44" fontId="13" fillId="0" borderId="4" xfId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6" fontId="13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2" fillId="3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5"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F8CBAD"/>
        </patternFill>
      </fill>
    </dxf>
    <dxf>
      <fill>
        <patternFill>
          <bgColor rgb="FFC6E0B4"/>
        </patternFill>
      </fill>
    </dxf>
    <dxf>
      <fill>
        <patternFill>
          <bgColor rgb="FFF8CBAD"/>
        </patternFill>
      </fill>
    </dxf>
  </dxfs>
  <tableStyles count="0" defaultTableStyle="TableStyleMedium2" defaultPivotStyle="PivotStyleLight16"/>
  <colors>
    <mruColors>
      <color rgb="FFFC6D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107" workbookViewId="0">
      <selection activeCell="E27" sqref="E27"/>
    </sheetView>
  </sheetViews>
  <sheetFormatPr baseColWidth="10" defaultColWidth="8.83203125" defaultRowHeight="15" x14ac:dyDescent="0.2"/>
  <cols>
    <col min="1" max="1" width="25.5" style="3" bestFit="1" customWidth="1"/>
    <col min="2" max="2" width="19.83203125" style="3" bestFit="1" customWidth="1"/>
    <col min="3" max="3" width="28.83203125" style="3" bestFit="1" customWidth="1"/>
    <col min="4" max="4" width="19.1640625" style="3" bestFit="1" customWidth="1"/>
    <col min="5" max="5" width="35.1640625" style="3" bestFit="1" customWidth="1"/>
    <col min="6" max="6" width="35.5" style="3" bestFit="1" customWidth="1"/>
    <col min="7" max="7" width="48.83203125" style="3" bestFit="1" customWidth="1"/>
    <col min="8" max="8" width="24" style="3" bestFit="1" customWidth="1"/>
    <col min="9" max="9" width="28.1640625" style="3" bestFit="1" customWidth="1"/>
    <col min="10" max="10" width="28" style="3" customWidth="1"/>
    <col min="11" max="16384" width="8.83203125" style="3"/>
  </cols>
  <sheetData>
    <row r="1" spans="1:10" ht="37" x14ac:dyDescent="0.2">
      <c r="A1" s="28" t="s">
        <v>12</v>
      </c>
      <c r="B1" s="28"/>
      <c r="C1" s="28"/>
      <c r="D1" s="28"/>
      <c r="E1" s="28"/>
      <c r="F1" s="28"/>
      <c r="G1" s="28"/>
      <c r="H1" s="28"/>
      <c r="I1" s="23"/>
      <c r="J1" s="18"/>
    </row>
    <row r="2" spans="1:10" ht="37.25" customHeight="1" x14ac:dyDescent="0.2">
      <c r="A2" s="29" t="s">
        <v>13</v>
      </c>
      <c r="B2" s="29"/>
      <c r="C2" s="29"/>
      <c r="D2" s="29"/>
      <c r="E2" s="29"/>
      <c r="F2" s="29"/>
      <c r="G2" s="29"/>
      <c r="H2" s="29"/>
      <c r="I2" s="18"/>
    </row>
    <row r="3" spans="1:10" x14ac:dyDescent="0.2">
      <c r="A3" s="31"/>
      <c r="B3" s="31"/>
      <c r="C3" s="31"/>
      <c r="D3" s="31"/>
      <c r="E3" s="31"/>
      <c r="F3" s="31"/>
      <c r="G3" s="31"/>
      <c r="H3" s="31"/>
    </row>
    <row r="4" spans="1:10" ht="21" x14ac:dyDescent="0.2">
      <c r="A4" s="27" t="s">
        <v>0</v>
      </c>
      <c r="B4" s="27"/>
      <c r="C4" s="27"/>
      <c r="D4" s="27"/>
      <c r="E4" s="27"/>
      <c r="F4" s="27"/>
      <c r="G4" s="27"/>
      <c r="H4" s="27"/>
    </row>
    <row r="5" spans="1:10" x14ac:dyDescent="0.2">
      <c r="A5" s="30"/>
      <c r="B5" s="30"/>
      <c r="C5" s="30"/>
      <c r="D5" s="30"/>
      <c r="E5" s="30"/>
      <c r="F5" s="30"/>
      <c r="G5" s="30"/>
      <c r="H5" s="30"/>
    </row>
    <row r="6" spans="1:10" ht="32" x14ac:dyDescent="0.2">
      <c r="A6" s="1" t="s">
        <v>1</v>
      </c>
      <c r="B6" s="1" t="s">
        <v>23</v>
      </c>
      <c r="C6" s="1" t="s">
        <v>9</v>
      </c>
      <c r="D6" s="1" t="s">
        <v>27</v>
      </c>
      <c r="E6" s="1" t="s">
        <v>24</v>
      </c>
      <c r="F6" s="1" t="s">
        <v>26</v>
      </c>
      <c r="G6" s="1" t="s">
        <v>20</v>
      </c>
      <c r="H6" s="1" t="s">
        <v>25</v>
      </c>
    </row>
    <row r="7" spans="1:10" x14ac:dyDescent="0.2">
      <c r="A7" s="4" t="s">
        <v>2</v>
      </c>
      <c r="B7" s="5">
        <v>4</v>
      </c>
      <c r="C7" s="6">
        <v>8.75</v>
      </c>
      <c r="D7" s="36">
        <f>C7*2</f>
        <v>17.5</v>
      </c>
      <c r="E7" s="6">
        <f>(D7*B7)-(C7*B7)</f>
        <v>35</v>
      </c>
      <c r="F7" s="8">
        <v>10</v>
      </c>
      <c r="G7" s="5">
        <f>B7*F7/C13</f>
        <v>1.3333333333333333</v>
      </c>
      <c r="H7" s="9">
        <f>E7*F7</f>
        <v>350</v>
      </c>
    </row>
    <row r="8" spans="1:10" x14ac:dyDescent="0.2">
      <c r="A8" s="4" t="s">
        <v>3</v>
      </c>
      <c r="B8" s="5">
        <v>30</v>
      </c>
      <c r="C8" s="6">
        <v>3.75</v>
      </c>
      <c r="D8" s="36">
        <f t="shared" ref="D8:D9" si="0">C8*2</f>
        <v>7.5</v>
      </c>
      <c r="E8" s="6">
        <f t="shared" ref="E8:E9" si="1">(D8*B8)-(C8*B8)</f>
        <v>112.5</v>
      </c>
      <c r="F8" s="8">
        <v>20</v>
      </c>
      <c r="G8" s="5">
        <f t="shared" ref="G8:G9" si="2">B8*F8/C14</f>
        <v>3</v>
      </c>
      <c r="H8" s="9">
        <f>E8*F8</f>
        <v>2250</v>
      </c>
    </row>
    <row r="9" spans="1:10" x14ac:dyDescent="0.2">
      <c r="A9" s="4" t="s">
        <v>4</v>
      </c>
      <c r="B9" s="5">
        <v>24</v>
      </c>
      <c r="C9" s="6">
        <v>8.75</v>
      </c>
      <c r="D9" s="36">
        <f t="shared" si="0"/>
        <v>17.5</v>
      </c>
      <c r="E9" s="6">
        <f t="shared" si="1"/>
        <v>210</v>
      </c>
      <c r="F9" s="8">
        <v>5</v>
      </c>
      <c r="G9" s="5">
        <f t="shared" si="2"/>
        <v>2</v>
      </c>
      <c r="H9" s="9">
        <f>E9*F9</f>
        <v>1050</v>
      </c>
    </row>
    <row r="10" spans="1:10" x14ac:dyDescent="0.2">
      <c r="A10" s="10"/>
      <c r="C10" s="11"/>
      <c r="D10" s="2" t="s">
        <v>10</v>
      </c>
      <c r="E10" s="11"/>
      <c r="F10" s="2" t="s">
        <v>10</v>
      </c>
      <c r="G10" s="12"/>
      <c r="H10" s="13"/>
      <c r="I10" s="14"/>
    </row>
    <row r="11" spans="1:10" x14ac:dyDescent="0.2">
      <c r="A11" s="32"/>
      <c r="B11" s="32"/>
      <c r="C11" s="32"/>
      <c r="D11" s="32"/>
      <c r="E11" s="32"/>
      <c r="F11" s="32"/>
      <c r="G11" s="32"/>
      <c r="H11" s="32"/>
      <c r="I11" s="14"/>
    </row>
    <row r="12" spans="1:10" x14ac:dyDescent="0.2">
      <c r="A12" s="34" t="s">
        <v>14</v>
      </c>
      <c r="B12" s="35"/>
      <c r="C12" s="19" t="s">
        <v>15</v>
      </c>
      <c r="D12" s="19" t="s">
        <v>30</v>
      </c>
      <c r="E12" s="19" t="s">
        <v>19</v>
      </c>
      <c r="F12" s="19" t="s">
        <v>28</v>
      </c>
      <c r="G12" s="19" t="s">
        <v>29</v>
      </c>
      <c r="H12" s="14"/>
    </row>
    <row r="13" spans="1:10" x14ac:dyDescent="0.2">
      <c r="A13" s="20" t="s">
        <v>16</v>
      </c>
      <c r="B13" s="20" t="s">
        <v>2</v>
      </c>
      <c r="C13" s="21">
        <v>30</v>
      </c>
      <c r="D13" s="19">
        <v>262</v>
      </c>
      <c r="E13" s="24">
        <f>H19*G7</f>
        <v>10.958904109589042</v>
      </c>
      <c r="F13" s="22">
        <f>D7*B7</f>
        <v>70</v>
      </c>
      <c r="G13" s="22">
        <f>E7</f>
        <v>35</v>
      </c>
      <c r="H13" s="14"/>
    </row>
    <row r="14" spans="1:10" x14ac:dyDescent="0.2">
      <c r="A14" s="20" t="s">
        <v>17</v>
      </c>
      <c r="B14" s="20" t="s">
        <v>3</v>
      </c>
      <c r="C14" s="20">
        <v>200</v>
      </c>
      <c r="D14" s="19">
        <v>750</v>
      </c>
      <c r="E14" s="24">
        <f>H19*G8</f>
        <v>24.657534246575345</v>
      </c>
      <c r="F14" s="22">
        <f t="shared" ref="F14:F15" si="3">D8*B8</f>
        <v>225</v>
      </c>
      <c r="G14" s="22">
        <f>E8</f>
        <v>112.5</v>
      </c>
      <c r="H14" s="14"/>
    </row>
    <row r="15" spans="1:10" x14ac:dyDescent="0.2">
      <c r="A15" s="20" t="s">
        <v>18</v>
      </c>
      <c r="B15" s="20" t="s">
        <v>4</v>
      </c>
      <c r="C15" s="20">
        <v>60</v>
      </c>
      <c r="D15" s="19">
        <v>525</v>
      </c>
      <c r="E15" s="24">
        <f>G9*H19</f>
        <v>16.438356164383563</v>
      </c>
      <c r="F15" s="22">
        <f t="shared" si="3"/>
        <v>420</v>
      </c>
      <c r="G15" s="22">
        <f>E9</f>
        <v>210</v>
      </c>
    </row>
    <row r="16" spans="1:10" x14ac:dyDescent="0.2">
      <c r="A16" s="33"/>
      <c r="B16" s="33"/>
      <c r="C16" s="33"/>
      <c r="D16" s="33"/>
      <c r="E16" s="33"/>
      <c r="F16" s="33"/>
      <c r="G16" s="33"/>
      <c r="H16" s="33"/>
    </row>
    <row r="17" spans="1:8" x14ac:dyDescent="0.2">
      <c r="A17" s="33" t="s">
        <v>22</v>
      </c>
      <c r="B17" s="33"/>
    </row>
    <row r="18" spans="1:8" x14ac:dyDescent="0.2">
      <c r="A18" s="17" t="s">
        <v>7</v>
      </c>
      <c r="B18" s="16">
        <v>60000</v>
      </c>
      <c r="G18" s="15" t="s">
        <v>21</v>
      </c>
      <c r="H18" s="16">
        <f>(D7*B7*F7)+(B8*D8*F8)+(B9*D9*F9)</f>
        <v>7300</v>
      </c>
    </row>
    <row r="19" spans="1:8" x14ac:dyDescent="0.2">
      <c r="A19" s="15" t="s">
        <v>6</v>
      </c>
      <c r="B19" s="16">
        <v>30000</v>
      </c>
      <c r="G19" s="25" t="s">
        <v>5</v>
      </c>
      <c r="H19" s="26">
        <f>30000/((C7*B7*F7)+(B8*C8*F8)+(B9*C9*F9))</f>
        <v>8.2191780821917817</v>
      </c>
    </row>
    <row r="20" spans="1:8" x14ac:dyDescent="0.2">
      <c r="A20" s="17" t="s">
        <v>8</v>
      </c>
      <c r="B20" s="16">
        <f>B18-B19</f>
        <v>30000</v>
      </c>
      <c r="D20" s="7"/>
      <c r="G20" s="25"/>
      <c r="H20" s="26"/>
    </row>
    <row r="21" spans="1:8" ht="13.25" customHeight="1" x14ac:dyDescent="0.2">
      <c r="D21" s="7"/>
      <c r="G21" s="37" t="s">
        <v>11</v>
      </c>
      <c r="H21" s="37"/>
    </row>
    <row r="22" spans="1:8" x14ac:dyDescent="0.2">
      <c r="D22" s="7"/>
      <c r="G22" s="37"/>
      <c r="H22" s="37"/>
    </row>
    <row r="26" spans="1:8" ht="15" customHeight="1" x14ac:dyDescent="0.2"/>
  </sheetData>
  <mergeCells count="12">
    <mergeCell ref="G21:H22"/>
    <mergeCell ref="G19:G20"/>
    <mergeCell ref="H19:H20"/>
    <mergeCell ref="A4:H4"/>
    <mergeCell ref="A1:H1"/>
    <mergeCell ref="A2:H2"/>
    <mergeCell ref="A5:H5"/>
    <mergeCell ref="A3:H3"/>
    <mergeCell ref="A11:H11"/>
    <mergeCell ref="A16:H16"/>
    <mergeCell ref="A12:B12"/>
    <mergeCell ref="A17:B17"/>
  </mergeCells>
  <conditionalFormatting sqref="B19">
    <cfRule type="cellIs" dxfId="4" priority="2" operator="lessThan">
      <formula>#REF!</formula>
    </cfRule>
    <cfRule type="cellIs" dxfId="3" priority="3" operator="greaterThanOrEqual">
      <formula>#REF!</formula>
    </cfRule>
  </conditionalFormatting>
  <conditionalFormatting sqref="H18">
    <cfRule type="cellIs" dxfId="2" priority="6" operator="lessThan">
      <formula>#REF!</formula>
    </cfRule>
    <cfRule type="cellIs" dxfId="1" priority="7" operator="greaterThanOrEqual">
      <formula>#REF!</formula>
    </cfRule>
  </conditionalFormatting>
  <conditionalFormatting sqref="H19 B18 B20">
    <cfRule type="cellIs" dxfId="0" priority="4" operator="lessThanOrEqual">
      <formula>#REF!</formula>
    </cfRule>
  </conditionalFormatting>
  <conditionalFormatting sqref="H19">
    <cfRule type="colorScale" priority="1">
      <colorScale>
        <cfvo type="num" val="0"/>
        <cfvo type="num" val="7"/>
        <cfvo type="num" val="12"/>
        <color rgb="FF00B050"/>
        <color rgb="FF92D050"/>
        <color rgb="FFFF000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30k Burn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Preet Patel</cp:lastModifiedBy>
  <dcterms:created xsi:type="dcterms:W3CDTF">2026-02-18T03:59:34Z</dcterms:created>
  <dcterms:modified xsi:type="dcterms:W3CDTF">2026-05-13T02:48:36Z</dcterms:modified>
</cp:coreProperties>
</file>